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RA\Smart Working\provvedimento per 285 ml\prassi attuative Decreto 6\in pubblicazione_15giu2026\"/>
    </mc:Choice>
  </mc:AlternateContent>
  <bookViews>
    <workbookView xWindow="30885" yWindow="960" windowWidth="18675" windowHeight="11970"/>
  </bookViews>
  <sheets>
    <sheet name="vecchia procedura" sheetId="2" r:id="rId1"/>
  </sheets>
  <definedNames>
    <definedName name="_xlnm.Print_Area" localSheetId="0">'vecchia procedura'!$A$1:$W$56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6" i="2" l="1"/>
  <c r="H29" i="2"/>
  <c r="H18" i="2"/>
  <c r="H32" i="2" l="1"/>
  <c r="H51" i="2" s="1"/>
</calcChain>
</file>

<file path=xl/sharedStrings.xml><?xml version="1.0" encoding="utf-8"?>
<sst xmlns="http://schemas.openxmlformats.org/spreadsheetml/2006/main" count="32" uniqueCount="31">
  <si>
    <t>Tipologia di intervento =</t>
  </si>
  <si>
    <t>Riepilogo generale</t>
  </si>
  <si>
    <t>Calcolo di simulazione Decreto 6</t>
  </si>
  <si>
    <t>per pratiche vecchia procedura</t>
  </si>
  <si>
    <t>miglioramento sismico con agg/ed con esito E</t>
  </si>
  <si>
    <t>rafforzamento locale con agg/ed con esito E o agg/ed con esito B/C</t>
  </si>
  <si>
    <t>Importo lavori da eseguire =</t>
  </si>
  <si>
    <t>(senza contributo integrativo)</t>
  </si>
  <si>
    <t>Importo lavori contabilizzato =</t>
  </si>
  <si>
    <t>Percentuale di avanzamento - PERC =</t>
  </si>
  <si>
    <t>A</t>
  </si>
  <si>
    <t>B</t>
  </si>
  <si>
    <t>C</t>
  </si>
  <si>
    <t>D</t>
  </si>
  <si>
    <t>(calcolato al netto della percentuale di avanzamento in quota sisma 2009)</t>
  </si>
  <si>
    <t>In caso di SAL finale:</t>
  </si>
  <si>
    <t>Quota lavori Superbonus contabilizzati al 31/12/2025 ed asseverati =</t>
  </si>
  <si>
    <t>Previsione complessiva lavori Superbonus asseverati al 31/12/2025  =</t>
  </si>
  <si>
    <t>ver 15 giugno 2026</t>
  </si>
  <si>
    <t>SL = Superficie lorda =</t>
  </si>
  <si>
    <t>100 €/mq * SL</t>
  </si>
  <si>
    <t>65 €/mq * SL</t>
  </si>
  <si>
    <t>CO.VP = Incremento al contributo =</t>
  </si>
  <si>
    <t>(senza SAL e quote in Superbonus)</t>
  </si>
  <si>
    <t>Calcolo incremento al contributo (art. 4 Decreto 6)</t>
  </si>
  <si>
    <t>Dati generali dell'aggregato/unità minima di intervento/edificio singolo</t>
  </si>
  <si>
    <t>Calcolo incremento contributo in presenza di SAL in quota sisma 2009</t>
  </si>
  <si>
    <t>Quota lavori su spese previste per intervento Superbonus</t>
  </si>
  <si>
    <t>CO.VP.Lavori = Incremento al contributo effettivo =</t>
  </si>
  <si>
    <t>Incremento al contributo complessivo del Decreto 6 per quota lavori</t>
  </si>
  <si>
    <t>Incremento al contributo per SAL Finale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</si>
</sst>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0.00000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u/>
      <sz val="14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164" fontId="3" fillId="2" borderId="1" xfId="0" applyNumberFormat="1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165" fontId="0" fillId="2" borderId="1" xfId="0" applyNumberFormat="1" applyFill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2" fontId="0" fillId="3" borderId="1" xfId="0" applyNumberForma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6" xfId="0" applyBorder="1"/>
    <xf numFmtId="0" fontId="0" fillId="0" borderId="7" xfId="0" applyBorder="1"/>
    <xf numFmtId="0" fontId="0" fillId="0" borderId="2" xfId="0" applyBorder="1"/>
    <xf numFmtId="164" fontId="0" fillId="3" borderId="1" xfId="0" applyNumberFormat="1" applyFill="1" applyBorder="1" applyAlignment="1" applyProtection="1">
      <alignment horizontal="center" vertical="center"/>
      <protection locked="0"/>
    </xf>
    <xf numFmtId="164" fontId="13" fillId="4" borderId="1" xfId="0" applyNumberFormat="1" applyFont="1" applyFill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6" fillId="0" borderId="3" xfId="0" applyFont="1" applyBorder="1"/>
    <xf numFmtId="164" fontId="6" fillId="5" borderId="1" xfId="0" applyNumberFormat="1" applyFont="1" applyFill="1" applyBorder="1" applyAlignment="1">
      <alignment horizontal="center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5" fillId="0" borderId="0" xfId="0" applyFont="1" applyAlignment="1"/>
    <xf numFmtId="0" fontId="8" fillId="0" borderId="0" xfId="0" applyFont="1" applyAlignment="1"/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Alignment="1"/>
    <xf numFmtId="0" fontId="0" fillId="0" borderId="0" xfId="0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152401</xdr:rowOff>
    </xdr:from>
    <xdr:to>
      <xdr:col>21</xdr:col>
      <xdr:colOff>19050</xdr:colOff>
      <xdr:row>7</xdr:row>
      <xdr:rowOff>57150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B3C0D782-7558-6377-D861-97610833D536}"/>
            </a:ext>
          </a:extLst>
        </xdr:cNvPr>
        <xdr:cNvSpPr txBox="1"/>
      </xdr:nvSpPr>
      <xdr:spPr>
        <a:xfrm>
          <a:off x="9496425" y="333376"/>
          <a:ext cx="4286250" cy="1323974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AVVISO IMPORTANTE</a:t>
          </a:r>
          <a:endParaRPr lang="it-IT" sz="1300">
            <a:effectLst/>
          </a:endParaRPr>
        </a:p>
        <a:p>
          <a:r>
            <a:rPr lang="it-IT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Il presente foglio di calcolo costituisce </a:t>
          </a:r>
          <a:r>
            <a:rPr lang="it-IT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solo un supporto di calcolo</a:t>
          </a:r>
          <a:r>
            <a:rPr lang="it-IT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la definizione dell'incremento di contributo derivante dall'articolo 4 </a:t>
          </a:r>
          <a:r>
            <a:rPr lang="it-IT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Decreto congiunto USRA-USRC del 14/05/2026. </a:t>
          </a:r>
          <a:r>
            <a:rPr lang="it-IT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Il tecnico compilatore è tenuto a verificare la correttezza dei calcoli effettuati.</a:t>
          </a:r>
          <a:endParaRPr lang="it-IT" sz="1300">
            <a:effectLst/>
          </a:endParaRPr>
        </a:p>
        <a:p>
          <a:endParaRPr lang="it-IT" sz="1100"/>
        </a:p>
      </xdr:txBody>
    </xdr:sp>
    <xdr:clientData/>
  </xdr:twoCellAnchor>
  <xdr:twoCellAnchor>
    <xdr:from>
      <xdr:col>14</xdr:col>
      <xdr:colOff>15240</xdr:colOff>
      <xdr:row>8</xdr:row>
      <xdr:rowOff>22859</xdr:rowOff>
    </xdr:from>
    <xdr:to>
      <xdr:col>21</xdr:col>
      <xdr:colOff>19050</xdr:colOff>
      <xdr:row>12</xdr:row>
      <xdr:rowOff>114300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12229336-67A8-B327-93AD-21683FF9C68C}"/>
            </a:ext>
          </a:extLst>
        </xdr:cNvPr>
        <xdr:cNvSpPr txBox="1"/>
      </xdr:nvSpPr>
      <xdr:spPr>
        <a:xfrm>
          <a:off x="9511665" y="1889759"/>
          <a:ext cx="4271010" cy="862966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Il</a:t>
          </a: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tecnico compilatore è </a:t>
          </a:r>
          <a:r>
            <a:rPr lang="it-IT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deve inserire i soli dati relativi alle caselle di colore verde</a:t>
          </a: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a seconda delle caratteristiche dell'aggregato / UMI / edificio singolo. Tutte le rimanenti caselle vengono valorizzate in base ai risultati del foglio di calcolo.</a:t>
          </a:r>
          <a:endParaRPr lang="it-IT" sz="1200">
            <a:effectLst/>
          </a:endParaRPr>
        </a:p>
        <a:p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6"/>
  <sheetViews>
    <sheetView tabSelected="1" workbookViewId="0">
      <selection sqref="A1:W56"/>
    </sheetView>
  </sheetViews>
  <sheetFormatPr defaultRowHeight="15"/>
  <cols>
    <col min="1" max="1" width="8.85546875" style="10"/>
    <col min="6" max="6" width="13.5703125" customWidth="1"/>
    <col min="7" max="7" width="13.7109375" customWidth="1"/>
    <col min="8" max="8" width="16.85546875" customWidth="1"/>
  </cols>
  <sheetData>
    <row r="2" spans="1:23" ht="26.25">
      <c r="B2" s="9" t="s">
        <v>2</v>
      </c>
      <c r="I2" s="5" t="s">
        <v>18</v>
      </c>
    </row>
    <row r="3" spans="1:23" ht="18.75">
      <c r="B3" s="5" t="s">
        <v>3</v>
      </c>
    </row>
    <row r="4" spans="1:23" ht="18.75">
      <c r="B4" s="5"/>
    </row>
    <row r="5" spans="1:23" ht="18.75">
      <c r="B5" s="5"/>
    </row>
    <row r="6" spans="1:23" ht="18.75">
      <c r="B6" s="5"/>
    </row>
    <row r="8" spans="1:23" ht="23.25">
      <c r="B8" s="1" t="s">
        <v>24</v>
      </c>
    </row>
    <row r="10" spans="1:23" ht="21">
      <c r="A10" s="11" t="s">
        <v>10</v>
      </c>
      <c r="B10" s="8" t="s">
        <v>25</v>
      </c>
    </row>
    <row r="12" spans="1:23">
      <c r="C12" s="3" t="s">
        <v>19</v>
      </c>
      <c r="H12" s="12">
        <v>450</v>
      </c>
    </row>
    <row r="14" spans="1:23" ht="15.75" thickBot="1">
      <c r="C14" s="3" t="s">
        <v>0</v>
      </c>
      <c r="G14" s="32" t="s">
        <v>4</v>
      </c>
      <c r="H14" s="33"/>
      <c r="I14" s="33"/>
      <c r="J14" s="33"/>
      <c r="K14" s="33"/>
      <c r="L14" s="33"/>
      <c r="M14" s="34"/>
    </row>
    <row r="15" spans="1:23" ht="15.75" thickBot="1">
      <c r="O15" s="14" t="s">
        <v>4</v>
      </c>
      <c r="P15" s="15"/>
      <c r="Q15" s="15"/>
      <c r="R15" s="15"/>
      <c r="S15" s="15"/>
      <c r="T15" s="15"/>
      <c r="U15" s="16"/>
      <c r="V15" s="35" t="s">
        <v>20</v>
      </c>
      <c r="W15" s="36"/>
    </row>
    <row r="16" spans="1:23" ht="15.75" thickBot="1">
      <c r="O16" s="14" t="s">
        <v>5</v>
      </c>
      <c r="P16" s="15"/>
      <c r="Q16" s="15"/>
      <c r="R16" s="15"/>
      <c r="S16" s="15"/>
      <c r="T16" s="15"/>
      <c r="U16" s="16"/>
      <c r="V16" s="37" t="s">
        <v>21</v>
      </c>
      <c r="W16" s="38"/>
    </row>
    <row r="18" spans="1:10" ht="15.75">
      <c r="C18" s="2" t="s">
        <v>22</v>
      </c>
      <c r="H18" s="4">
        <f>IF(G14=O15,100*H12,65*H12)</f>
        <v>45000</v>
      </c>
    </row>
    <row r="19" spans="1:10">
      <c r="C19" s="39" t="s">
        <v>23</v>
      </c>
      <c r="D19" s="39"/>
      <c r="E19" s="39"/>
      <c r="F19" s="39"/>
    </row>
    <row r="22" spans="1:10" ht="21">
      <c r="A22" s="11" t="s">
        <v>11</v>
      </c>
      <c r="B22" s="29" t="s">
        <v>26</v>
      </c>
      <c r="C22" s="29"/>
      <c r="D22" s="29"/>
      <c r="E22" s="29"/>
      <c r="F22" s="29"/>
      <c r="G22" s="29"/>
      <c r="H22" s="29"/>
      <c r="I22" s="40"/>
      <c r="J22" s="40"/>
    </row>
    <row r="24" spans="1:10">
      <c r="C24" s="3" t="s">
        <v>6</v>
      </c>
      <c r="H24" s="13">
        <v>70000</v>
      </c>
    </row>
    <row r="25" spans="1:10">
      <c r="C25" s="6" t="s">
        <v>7</v>
      </c>
    </row>
    <row r="27" spans="1:10">
      <c r="C27" s="3" t="s">
        <v>8</v>
      </c>
      <c r="H27" s="13">
        <v>20000</v>
      </c>
    </row>
    <row r="29" spans="1:10">
      <c r="C29" s="3" t="s">
        <v>9</v>
      </c>
      <c r="H29" s="7">
        <f>H27/H24</f>
        <v>0.2857142857142857</v>
      </c>
    </row>
    <row r="32" spans="1:10" ht="15.75">
      <c r="C32" s="2" t="s">
        <v>28</v>
      </c>
      <c r="H32" s="4">
        <f>H18*(1-H29)</f>
        <v>32142.857142857145</v>
      </c>
    </row>
    <row r="33" spans="1:9" ht="28.15" customHeight="1">
      <c r="C33" s="23" t="s">
        <v>14</v>
      </c>
      <c r="D33" s="23"/>
      <c r="E33" s="23"/>
      <c r="F33" s="23"/>
      <c r="G33" s="23"/>
    </row>
    <row r="38" spans="1:9" ht="21">
      <c r="A38" s="11" t="s">
        <v>12</v>
      </c>
      <c r="B38" s="29" t="s">
        <v>27</v>
      </c>
      <c r="C38" s="29"/>
      <c r="D38" s="29"/>
      <c r="E38" s="29"/>
      <c r="F38" s="29"/>
      <c r="G38" s="29"/>
      <c r="H38" s="29"/>
      <c r="I38" s="29"/>
    </row>
    <row r="41" spans="1:9" ht="29.45" customHeight="1">
      <c r="C41" s="30" t="s">
        <v>16</v>
      </c>
      <c r="D41" s="30"/>
      <c r="E41" s="30"/>
      <c r="F41" s="30"/>
      <c r="G41" s="31"/>
      <c r="H41" s="17">
        <v>20000</v>
      </c>
    </row>
    <row r="45" spans="1:9" ht="28.15" customHeight="1">
      <c r="C45" s="30" t="s">
        <v>17</v>
      </c>
      <c r="D45" s="30"/>
      <c r="E45" s="30"/>
      <c r="F45" s="30"/>
      <c r="G45" s="31"/>
      <c r="H45" s="17">
        <v>35000</v>
      </c>
    </row>
    <row r="48" spans="1:9" ht="21">
      <c r="A48" s="11" t="s">
        <v>13</v>
      </c>
      <c r="B48" s="24" t="s">
        <v>1</v>
      </c>
      <c r="C48" s="24"/>
      <c r="D48" s="24"/>
      <c r="E48" s="24"/>
      <c r="F48" s="24"/>
    </row>
    <row r="51" spans="3:8" ht="39.6" customHeight="1">
      <c r="C51" s="25" t="s">
        <v>29</v>
      </c>
      <c r="D51" s="26"/>
      <c r="E51" s="26"/>
      <c r="F51" s="26"/>
      <c r="G51" s="27"/>
      <c r="H51" s="18">
        <f>IF(H41=0, IF(H45&lt;H32, H45, H32), IF(H45&lt;H32, (H45-H41), IF(H41&gt;H32, 0, (H32-H41))))</f>
        <v>12142.857142857145</v>
      </c>
    </row>
    <row r="54" spans="3:8" ht="18.75">
      <c r="C54" s="28" t="s">
        <v>15</v>
      </c>
      <c r="D54" s="28"/>
      <c r="E54" s="28"/>
    </row>
    <row r="56" spans="3:8" ht="18.75">
      <c r="C56" s="21" t="s">
        <v>30</v>
      </c>
      <c r="D56" s="19"/>
      <c r="E56" s="19"/>
      <c r="F56" s="19"/>
      <c r="G56" s="20"/>
      <c r="H56" s="22">
        <f>10*H12</f>
        <v>4500</v>
      </c>
    </row>
  </sheetData>
  <sheetProtection algorithmName="SHA-512" hashValue="Ik4gDsc7zKaJQjyqCaynP/DisEycp+PR2aJmByqn8HQxLizUL0qnSIOhpvGgHCZpFUfooVJQ+UEr1hBWnE2VqA==" saltValue="7Oj5+Gm9ztXhrsu/1wj1lg==" spinCount="100000" sheet="1" objects="1" scenarios="1"/>
  <mergeCells count="12">
    <mergeCell ref="G14:M14"/>
    <mergeCell ref="V15:W15"/>
    <mergeCell ref="V16:W16"/>
    <mergeCell ref="C19:F19"/>
    <mergeCell ref="B22:J22"/>
    <mergeCell ref="C33:G33"/>
    <mergeCell ref="B48:F48"/>
    <mergeCell ref="C51:G51"/>
    <mergeCell ref="C54:E54"/>
    <mergeCell ref="B38:I38"/>
    <mergeCell ref="C41:G41"/>
    <mergeCell ref="C45:G45"/>
  </mergeCells>
  <dataValidations count="1">
    <dataValidation type="list" allowBlank="1" showInputMessage="1" showErrorMessage="1" sqref="G14">
      <formula1>$O$15:$O$16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vecchia procedura</vt:lpstr>
      <vt:lpstr>'vecchia procedura'!Area_stampa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Sulpizii</dc:creator>
  <cp:lastModifiedBy>Sergio Sulpizii</cp:lastModifiedBy>
  <cp:lastPrinted>2026-06-15T06:48:57Z</cp:lastPrinted>
  <dcterms:created xsi:type="dcterms:W3CDTF">2026-04-13T06:51:44Z</dcterms:created>
  <dcterms:modified xsi:type="dcterms:W3CDTF">2026-06-15T06:51:40Z</dcterms:modified>
</cp:coreProperties>
</file>